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5135" windowHeight="8025" activeTab="2"/>
  </bookViews>
  <sheets>
    <sheet name="Anotační list" sheetId="3" r:id="rId1"/>
    <sheet name="Návod" sheetId="2" r:id="rId2"/>
    <sheet name="Kvadratická fce" sheetId="1" r:id="rId3"/>
  </sheets>
  <calcPr calcId="145621"/>
</workbook>
</file>

<file path=xl/calcChain.xml><?xml version="1.0" encoding="utf-8"?>
<calcChain xmlns="http://schemas.openxmlformats.org/spreadsheetml/2006/main">
  <c r="M21" i="1" l="1"/>
  <c r="O21" i="1"/>
  <c r="P21" i="1"/>
  <c r="L21" i="1"/>
  <c r="N20" i="1"/>
  <c r="L20" i="1"/>
  <c r="N21" i="1"/>
  <c r="P20" i="1"/>
  <c r="O20" i="1"/>
  <c r="M20" i="1"/>
  <c r="K13" i="1" l="1"/>
  <c r="O19" i="1" l="1"/>
  <c r="O9" i="1"/>
  <c r="M9" i="1"/>
  <c r="O14" i="1" s="1"/>
  <c r="K18" i="1"/>
  <c r="P14" i="1"/>
  <c r="P13" i="1"/>
  <c r="L14" i="1"/>
  <c r="L13" i="1"/>
  <c r="P12" i="1"/>
  <c r="L12" i="1"/>
  <c r="F8" i="1"/>
  <c r="C8" i="1"/>
  <c r="G8" i="1"/>
  <c r="I8" i="1"/>
  <c r="H8" i="1"/>
  <c r="E8" i="1"/>
  <c r="P19" i="1"/>
  <c r="N19" i="1"/>
  <c r="L19" i="1"/>
  <c r="K14" i="1"/>
  <c r="N18" i="1" l="1"/>
  <c r="O12" i="1"/>
  <c r="O13" i="1"/>
  <c r="K15" i="1"/>
  <c r="M12" i="1"/>
  <c r="M14" i="1"/>
  <c r="A15" i="1"/>
  <c r="M13" i="1"/>
  <c r="B15" i="1" l="1"/>
  <c r="A16" i="1"/>
  <c r="A14" i="1"/>
  <c r="A13" i="1" l="1"/>
  <c r="B14" i="1"/>
  <c r="A17" i="1"/>
  <c r="B16" i="1"/>
  <c r="A18" i="1" l="1"/>
  <c r="B17" i="1"/>
  <c r="A12" i="1"/>
  <c r="B13" i="1"/>
  <c r="A11" i="1" l="1"/>
  <c r="B12" i="1"/>
  <c r="A19" i="1"/>
  <c r="B18" i="1"/>
  <c r="B19" i="1" l="1"/>
  <c r="A10" i="1"/>
  <c r="B10" i="1" s="1"/>
  <c r="B11" i="1"/>
</calcChain>
</file>

<file path=xl/sharedStrings.xml><?xml version="1.0" encoding="utf-8"?>
<sst xmlns="http://schemas.openxmlformats.org/spreadsheetml/2006/main" count="55" uniqueCount="51">
  <si>
    <t>Zadání:</t>
  </si>
  <si>
    <r>
      <t>a</t>
    </r>
    <r>
      <rPr>
        <b/>
        <sz val="20"/>
        <color theme="1"/>
        <rFont val="Calibri"/>
        <family val="2"/>
        <charset val="238"/>
        <scheme val="minor"/>
      </rPr>
      <t xml:space="preserve"> =</t>
    </r>
  </si>
  <si>
    <r>
      <t>b</t>
    </r>
    <r>
      <rPr>
        <b/>
        <sz val="20"/>
        <color theme="1"/>
        <rFont val="Calibri"/>
        <family val="2"/>
        <charset val="238"/>
        <scheme val="minor"/>
      </rPr>
      <t xml:space="preserve"> =</t>
    </r>
  </si>
  <si>
    <t>x</t>
  </si>
  <si>
    <t>Vlastnosti:</t>
  </si>
  <si>
    <t>D(f) =</t>
  </si>
  <si>
    <t>R</t>
  </si>
  <si>
    <t>y</t>
  </si>
  <si>
    <t>H(f) =</t>
  </si>
  <si>
    <r>
      <t>P</t>
    </r>
    <r>
      <rPr>
        <vertAlign val="subscript"/>
        <sz val="14"/>
        <color theme="1"/>
        <rFont val="Calibri"/>
        <family val="2"/>
        <charset val="238"/>
        <scheme val="minor"/>
      </rPr>
      <t>x</t>
    </r>
    <r>
      <rPr>
        <sz val="14"/>
        <color theme="1"/>
        <rFont val="Calibri"/>
        <family val="2"/>
        <charset val="238"/>
        <scheme val="minor"/>
      </rPr>
      <t xml:space="preserve"> =</t>
    </r>
  </si>
  <si>
    <r>
      <t>P</t>
    </r>
    <r>
      <rPr>
        <vertAlign val="subscript"/>
        <sz val="14"/>
        <color theme="1"/>
        <rFont val="Calibri"/>
        <family val="2"/>
        <charset val="238"/>
        <scheme val="minor"/>
      </rPr>
      <t>y</t>
    </r>
    <r>
      <rPr>
        <sz val="14"/>
        <color theme="1"/>
        <rFont val="Calibri"/>
        <family val="2"/>
        <charset val="238"/>
        <scheme val="minor"/>
      </rPr>
      <t xml:space="preserve"> =</t>
    </r>
  </si>
  <si>
    <t>Kvadratická funkce</t>
  </si>
  <si>
    <r>
      <t xml:space="preserve">y = </t>
    </r>
    <r>
      <rPr>
        <b/>
        <sz val="20"/>
        <color rgb="FF00B0F0"/>
        <rFont val="Calibri"/>
        <family val="2"/>
        <charset val="238"/>
        <scheme val="minor"/>
      </rPr>
      <t>a</t>
    </r>
    <r>
      <rPr>
        <b/>
        <sz val="20"/>
        <rFont val="Calibri"/>
        <family val="2"/>
        <charset val="238"/>
        <scheme val="minor"/>
      </rPr>
      <t>x</t>
    </r>
    <r>
      <rPr>
        <b/>
        <vertAlign val="superscript"/>
        <sz val="20"/>
        <rFont val="Calibri"/>
        <family val="2"/>
        <charset val="238"/>
        <scheme val="minor"/>
      </rPr>
      <t>2</t>
    </r>
    <r>
      <rPr>
        <b/>
        <sz val="20"/>
        <rFont val="Calibri"/>
        <family val="2"/>
        <charset val="238"/>
        <scheme val="minor"/>
      </rPr>
      <t xml:space="preserve"> + </t>
    </r>
    <r>
      <rPr>
        <b/>
        <sz val="20"/>
        <color rgb="FFFF0000"/>
        <rFont val="Calibri"/>
        <family val="2"/>
        <charset val="238"/>
        <scheme val="minor"/>
      </rPr>
      <t>b</t>
    </r>
    <r>
      <rPr>
        <b/>
        <sz val="20"/>
        <color theme="1"/>
        <rFont val="Calibri"/>
        <family val="2"/>
        <charset val="238"/>
        <scheme val="minor"/>
      </rPr>
      <t xml:space="preserve">x + </t>
    </r>
    <r>
      <rPr>
        <b/>
        <sz val="20"/>
        <color theme="6" tint="-0.249977111117893"/>
        <rFont val="Calibri"/>
        <family val="2"/>
        <charset val="238"/>
        <scheme val="minor"/>
      </rPr>
      <t>c</t>
    </r>
  </si>
  <si>
    <r>
      <rPr>
        <b/>
        <sz val="20"/>
        <color theme="6" tint="-0.249977111117893"/>
        <rFont val="Calibri"/>
        <family val="2"/>
        <charset val="238"/>
        <scheme val="minor"/>
      </rPr>
      <t>c</t>
    </r>
    <r>
      <rPr>
        <b/>
        <sz val="20"/>
        <color theme="1"/>
        <rFont val="Calibri"/>
        <family val="2"/>
        <charset val="238"/>
        <scheme val="minor"/>
      </rPr>
      <t xml:space="preserve"> =</t>
    </r>
  </si>
  <si>
    <r>
      <t>x</t>
    </r>
    <r>
      <rPr>
        <b/>
        <vertAlign val="superscript"/>
        <sz val="14"/>
        <color theme="0"/>
        <rFont val="Calibri"/>
        <family val="2"/>
        <charset val="238"/>
        <scheme val="minor"/>
      </rPr>
      <t>2</t>
    </r>
  </si>
  <si>
    <t>;</t>
  </si>
  <si>
    <t>není monotónní</t>
  </si>
  <si>
    <t>není prostá</t>
  </si>
  <si>
    <t xml:space="preserve">vrchol  V </t>
  </si>
  <si>
    <t>[</t>
  </si>
  <si>
    <t>]</t>
  </si>
  <si>
    <t xml:space="preserve">Funkce y = </t>
  </si>
  <si>
    <t>Graf funkce</t>
  </si>
  <si>
    <t>Návod pro práci s materiálem</t>
  </si>
  <si>
    <t>Po vyplnění žlutě podbarvených buňek dojde k automatickém přepočtu ostatních údajů na listu. Student tak vidí vliv parametrů na změnu řešení a může simulovat různé možnosti v zadání.</t>
  </si>
  <si>
    <t>do takto podbarvených buněk doplní uživatel číselnou hodnotu, písmeno nebo vybere ze seznamu</t>
  </si>
  <si>
    <t>do takto podbarvených buněk zadává uživatel znaménka + nebo -</t>
  </si>
  <si>
    <t>1) Student dostane zadání příkladu, které vyřeší.
2) Poté změní údaje ve žlutých buňkách podle zadání.
3) Vzorce v buňkách přepočítají údaje ze zadání, změní grafy a obrázky.
4) Student pak zkontroluje, ve kterém kroku udělal případnou chybu nebo zda řešil příklad správně.</t>
  </si>
  <si>
    <t>Výukový materiál zpracován v rámci projektu</t>
  </si>
  <si>
    <t>EU peníze školám</t>
  </si>
  <si>
    <r>
      <t xml:space="preserve">Registrační číslo projektu: </t>
    </r>
    <r>
      <rPr>
        <sz val="16"/>
        <color rgb="FF000000"/>
        <rFont val="Arial"/>
        <family val="2"/>
        <charset val="238"/>
      </rPr>
      <t>CZ.1.07/1.5.00/34.1063</t>
    </r>
  </si>
  <si>
    <t>Šablona:</t>
  </si>
  <si>
    <t>III/2</t>
  </si>
  <si>
    <t>č. materiálu:</t>
  </si>
  <si>
    <t>Jméno autora:</t>
  </si>
  <si>
    <t>Mgr. Tomáš FULÍN</t>
  </si>
  <si>
    <t>Třída/ročník:</t>
  </si>
  <si>
    <t>Datum vytvoření:</t>
  </si>
  <si>
    <t>Vzdělávací oblast:</t>
  </si>
  <si>
    <t>Matematika a její aplikace</t>
  </si>
  <si>
    <t>Tematická oblast:</t>
  </si>
  <si>
    <t>Předmět:</t>
  </si>
  <si>
    <t>Matematika</t>
  </si>
  <si>
    <t>Výstižný popis způsobu využití, případně metodické pokyny:</t>
  </si>
  <si>
    <t>Klíčová slova:</t>
  </si>
  <si>
    <t>Druh učebního materiálu:</t>
  </si>
  <si>
    <t>Pracovní list na procvičování úloh</t>
  </si>
  <si>
    <t>PS2 / 2.ročník</t>
  </si>
  <si>
    <t xml:space="preserve">Na principu dynamické tabulky v Excelu si žák ověří správnost jeho postupu při vyšetřování kvadratické funkce. Po vyplnění žlutě označených políček (parametrů funkce) mu bude automaticky spočítán výsledek, aby si student ověřil, zda počítá správně, popř. kde dělá chyby. </t>
  </si>
  <si>
    <t>Kvadratická funkce, vrchol, vlastnosti funkce, graf</t>
  </si>
  <si>
    <t>VY_32_INOVACE_151</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</si>
</sst>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charset val="238"/>
      <scheme val="minor"/>
    </font>
    <font>
      <b/>
      <sz val="11"/>
      <color theme="1"/>
      <name val="Calibri"/>
      <family val="2"/>
      <charset val="238"/>
      <scheme val="minor"/>
    </font>
    <font>
      <b/>
      <sz val="20"/>
      <color theme="0"/>
      <name val="Calibri"/>
      <family val="2"/>
      <charset val="238"/>
      <scheme val="minor"/>
    </font>
    <font>
      <b/>
      <sz val="20"/>
      <name val="Calibri"/>
      <family val="2"/>
      <charset val="238"/>
      <scheme val="minor"/>
    </font>
    <font>
      <b/>
      <sz val="20"/>
      <color rgb="FF00B0F0"/>
      <name val="Calibri"/>
      <family val="2"/>
      <charset val="238"/>
      <scheme val="minor"/>
    </font>
    <font>
      <b/>
      <sz val="20"/>
      <color rgb="FFFF0000"/>
      <name val="Calibri"/>
      <family val="2"/>
      <charset val="238"/>
      <scheme val="minor"/>
    </font>
    <font>
      <b/>
      <sz val="14"/>
      <color theme="0"/>
      <name val="Calibri"/>
      <family val="2"/>
      <charset val="238"/>
      <scheme val="minor"/>
    </font>
    <font>
      <sz val="14"/>
      <color theme="0"/>
      <name val="Calibri"/>
      <family val="2"/>
      <charset val="238"/>
      <scheme val="minor"/>
    </font>
    <font>
      <sz val="12"/>
      <name val="Calibri"/>
      <family val="2"/>
      <charset val="238"/>
      <scheme val="minor"/>
    </font>
    <font>
      <sz val="12"/>
      <color theme="1"/>
      <name val="Calibri"/>
      <family val="2"/>
      <charset val="238"/>
      <scheme val="minor"/>
    </font>
    <font>
      <b/>
      <sz val="20"/>
      <color theme="3" tint="0.39997558519241921"/>
      <name val="Calibri"/>
      <family val="2"/>
      <charset val="238"/>
      <scheme val="minor"/>
    </font>
    <font>
      <b/>
      <sz val="20"/>
      <color theme="1"/>
      <name val="Calibri"/>
      <family val="2"/>
      <charset val="238"/>
      <scheme val="minor"/>
    </font>
    <font>
      <b/>
      <sz val="14"/>
      <color theme="1"/>
      <name val="Calibri"/>
      <family val="2"/>
      <charset val="238"/>
      <scheme val="minor"/>
    </font>
    <font>
      <sz val="14"/>
      <color theme="1"/>
      <name val="Calibri"/>
      <family val="2"/>
      <charset val="238"/>
      <scheme val="minor"/>
    </font>
    <font>
      <vertAlign val="subscript"/>
      <sz val="14"/>
      <color theme="1"/>
      <name val="Calibri"/>
      <family val="2"/>
      <charset val="238"/>
      <scheme val="minor"/>
    </font>
    <font>
      <b/>
      <vertAlign val="superscript"/>
      <sz val="20"/>
      <name val="Calibri"/>
      <family val="2"/>
      <charset val="238"/>
      <scheme val="minor"/>
    </font>
    <font>
      <b/>
      <sz val="20"/>
      <color theme="6" tint="-0.249977111117893"/>
      <name val="Calibri"/>
      <family val="2"/>
      <charset val="238"/>
      <scheme val="minor"/>
    </font>
    <font>
      <b/>
      <vertAlign val="superscript"/>
      <sz val="14"/>
      <color theme="0"/>
      <name val="Calibri"/>
      <family val="2"/>
      <charset val="238"/>
      <scheme val="minor"/>
    </font>
    <font>
      <sz val="11"/>
      <color theme="1"/>
      <name val="Calibri"/>
      <family val="2"/>
      <charset val="238"/>
      <scheme val="minor"/>
    </font>
    <font>
      <sz val="10"/>
      <name val="Arial"/>
      <family val="2"/>
      <charset val="238"/>
    </font>
    <font>
      <sz val="10"/>
      <name val="Calibri"/>
      <family val="2"/>
      <charset val="238"/>
      <scheme val="minor"/>
    </font>
    <font>
      <sz val="14"/>
      <name val="Calibri"/>
      <family val="2"/>
      <charset val="238"/>
      <scheme val="minor"/>
    </font>
    <font>
      <b/>
      <sz val="18"/>
      <color rgb="FF000000"/>
      <name val="Arial"/>
      <family val="2"/>
      <charset val="238"/>
    </font>
    <font>
      <sz val="12"/>
      <color theme="1"/>
      <name val="Arial"/>
      <family val="2"/>
      <charset val="238"/>
    </font>
    <font>
      <sz val="16"/>
      <color theme="1"/>
      <name val="Arial"/>
      <family val="2"/>
      <charset val="238"/>
    </font>
    <font>
      <sz val="16"/>
      <color rgb="FF000000"/>
      <name val="Arial"/>
      <family val="2"/>
      <charset val="238"/>
    </font>
    <font>
      <sz val="14"/>
      <color theme="1"/>
      <name val="Arial"/>
      <family val="2"/>
      <charset val="238"/>
    </font>
    <font>
      <sz val="12"/>
      <color theme="1"/>
      <name val="Times New Roman"/>
      <family val="1"/>
      <charset val="238"/>
    </font>
    <font>
      <i/>
      <sz val="14"/>
      <color theme="1"/>
      <name val="Arial"/>
      <family val="2"/>
      <charset val="238"/>
    </font>
    <font>
      <sz val="14"/>
      <color theme="1"/>
      <name val="Times New Roman"/>
      <family val="1"/>
      <charset val="238"/>
    </font>
  </fonts>
  <fills count="7">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FFFF99"/>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xf numFmtId="0" fontId="19" fillId="0" borderId="0"/>
    <xf numFmtId="0" fontId="18" fillId="0" borderId="0"/>
  </cellStyleXfs>
  <cellXfs count="58">
    <xf numFmtId="0" fontId="0" fillId="0" borderId="0" xfId="0"/>
    <xf numFmtId="0" fontId="0" fillId="0" borderId="0" xfId="0" applyFont="1"/>
    <xf numFmtId="0" fontId="6" fillId="2" borderId="0" xfId="0" applyFont="1" applyFill="1" applyAlignment="1">
      <alignment horizontal="left"/>
    </xf>
    <xf numFmtId="0" fontId="7" fillId="2" borderId="0" xfId="0" applyFont="1" applyFill="1" applyAlignment="1">
      <alignment horizontal="left"/>
    </xf>
    <xf numFmtId="0" fontId="8" fillId="0" borderId="0" xfId="0" applyFont="1" applyAlignment="1">
      <alignment horizontal="left"/>
    </xf>
    <xf numFmtId="0" fontId="9" fillId="0" borderId="0" xfId="0" applyFont="1" applyAlignment="1">
      <alignment horizontal="left"/>
    </xf>
    <xf numFmtId="0" fontId="10" fillId="0" borderId="1" xfId="0" applyFont="1" applyBorder="1" applyAlignment="1">
      <alignment horizontal="right"/>
    </xf>
    <xf numFmtId="0" fontId="3" fillId="3" borderId="2" xfId="0" applyFont="1" applyFill="1" applyBorder="1" applyAlignment="1">
      <alignment horizontal="left"/>
    </xf>
    <xf numFmtId="0" fontId="5" fillId="0" borderId="3" xfId="0" applyFont="1" applyBorder="1" applyAlignment="1">
      <alignment horizontal="right"/>
    </xf>
    <xf numFmtId="0" fontId="3" fillId="3" borderId="4" xfId="0" applyFont="1" applyFill="1" applyBorder="1" applyAlignment="1">
      <alignment horizontal="left"/>
    </xf>
    <xf numFmtId="0" fontId="6" fillId="2" borderId="0" xfId="0" applyFont="1" applyFill="1"/>
    <xf numFmtId="0" fontId="6" fillId="2" borderId="0" xfId="0" applyFont="1" applyFill="1" applyAlignment="1">
      <alignment horizontal="center"/>
    </xf>
    <xf numFmtId="0" fontId="12" fillId="0" borderId="0" xfId="0" applyFont="1"/>
    <xf numFmtId="0" fontId="7" fillId="2" borderId="0" xfId="0" applyFont="1" applyFill="1"/>
    <xf numFmtId="0" fontId="13" fillId="0" borderId="0" xfId="0" applyFont="1"/>
    <xf numFmtId="0" fontId="0" fillId="0" borderId="5" xfId="0" applyBorder="1" applyAlignment="1">
      <alignment horizontal="center"/>
    </xf>
    <xf numFmtId="0" fontId="13" fillId="0" borderId="0" xfId="0" applyFont="1" applyAlignment="1"/>
    <xf numFmtId="0" fontId="13" fillId="0" borderId="0" xfId="0" applyFont="1" applyAlignment="1">
      <alignment horizontal="right"/>
    </xf>
    <xf numFmtId="0" fontId="13" fillId="0" borderId="0" xfId="0" applyNumberFormat="1" applyFont="1" applyAlignment="1">
      <alignment horizontal="center"/>
    </xf>
    <xf numFmtId="0" fontId="6" fillId="2" borderId="0" xfId="0" applyFont="1" applyFill="1" applyAlignment="1">
      <alignment horizontal="right"/>
    </xf>
    <xf numFmtId="0" fontId="13" fillId="0" borderId="0" xfId="0" applyFont="1" applyAlignment="1">
      <alignment horizontal="center"/>
    </xf>
    <xf numFmtId="0" fontId="1" fillId="4" borderId="5" xfId="0" applyFont="1" applyFill="1" applyBorder="1" applyAlignment="1">
      <alignment horizontal="center"/>
    </xf>
    <xf numFmtId="0" fontId="20" fillId="0" borderId="0" xfId="1" applyFont="1"/>
    <xf numFmtId="0" fontId="21" fillId="0" borderId="0" xfId="1" applyFont="1"/>
    <xf numFmtId="0" fontId="22" fillId="0" borderId="0" xfId="2" applyFont="1" applyAlignment="1">
      <alignment horizontal="center" vertical="center"/>
    </xf>
    <xf numFmtId="0" fontId="18" fillId="0" borderId="0" xfId="2"/>
    <xf numFmtId="0" fontId="23" fillId="0" borderId="0" xfId="2" applyFont="1" applyAlignment="1">
      <alignment horizontal="center" vertical="center"/>
    </xf>
    <xf numFmtId="0" fontId="27" fillId="0" borderId="0" xfId="2" applyFont="1" applyAlignment="1">
      <alignment horizontal="center" vertical="center"/>
    </xf>
    <xf numFmtId="0" fontId="29" fillId="0" borderId="0" xfId="2" applyFont="1" applyAlignment="1">
      <alignment vertical="center"/>
    </xf>
    <xf numFmtId="0" fontId="26" fillId="0" borderId="12" xfId="2" applyFont="1" applyBorder="1" applyAlignment="1">
      <alignment horizontal="center" vertical="center" wrapText="1"/>
    </xf>
    <xf numFmtId="0" fontId="26" fillId="0" borderId="5"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13" xfId="2" applyFont="1" applyBorder="1" applyAlignment="1">
      <alignment horizontal="center" vertical="center" wrapText="1"/>
    </xf>
    <xf numFmtId="0" fontId="26" fillId="0" borderId="14" xfId="2" applyFont="1" applyBorder="1" applyAlignment="1">
      <alignment horizontal="center" vertical="center" wrapText="1"/>
    </xf>
    <xf numFmtId="0" fontId="26" fillId="0" borderId="15" xfId="2" applyFont="1" applyBorder="1" applyAlignment="1">
      <alignment horizontal="center" vertical="center" wrapText="1"/>
    </xf>
    <xf numFmtId="0" fontId="28" fillId="0" borderId="15" xfId="2" applyFont="1" applyBorder="1" applyAlignment="1">
      <alignment horizontal="center" vertical="center" wrapText="1"/>
    </xf>
    <xf numFmtId="0" fontId="28" fillId="0" borderId="16"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13" xfId="2" applyFont="1" applyBorder="1" applyAlignment="1">
      <alignment horizontal="center" vertical="center" wrapText="1"/>
    </xf>
    <xf numFmtId="14" fontId="26" fillId="0" borderId="5" xfId="2" applyNumberFormat="1" applyFont="1" applyBorder="1" applyAlignment="1">
      <alignment horizontal="center" vertical="center" wrapText="1"/>
    </xf>
    <xf numFmtId="0" fontId="22" fillId="0" borderId="0" xfId="2" applyFont="1" applyAlignment="1">
      <alignment horizontal="center" vertical="center"/>
    </xf>
    <xf numFmtId="0" fontId="24" fillId="0" borderId="0" xfId="2" applyFont="1" applyAlignment="1">
      <alignment horizontal="center" vertical="center"/>
    </xf>
    <xf numFmtId="0" fontId="24" fillId="0" borderId="6" xfId="2" applyFont="1" applyBorder="1" applyAlignment="1">
      <alignment horizontal="center" vertical="center" wrapText="1"/>
    </xf>
    <xf numFmtId="0" fontId="24" fillId="0" borderId="7" xfId="2" applyFont="1" applyBorder="1" applyAlignment="1">
      <alignment horizontal="center" vertical="center" wrapText="1"/>
    </xf>
    <xf numFmtId="0" fontId="26" fillId="0" borderId="7" xfId="2" applyFont="1" applyBorder="1" applyAlignment="1">
      <alignment horizontal="center" vertical="center" wrapText="1"/>
    </xf>
    <xf numFmtId="0" fontId="25" fillId="0" borderId="7" xfId="2" applyFont="1" applyBorder="1" applyAlignment="1">
      <alignment horizontal="center" vertical="center" wrapText="1"/>
    </xf>
    <xf numFmtId="0" fontId="25" fillId="0" borderId="8" xfId="2" applyFont="1" applyBorder="1" applyAlignment="1">
      <alignment horizontal="center" vertical="center" wrapText="1"/>
    </xf>
    <xf numFmtId="0" fontId="21" fillId="0" borderId="0" xfId="1" applyFont="1" applyAlignment="1">
      <alignment horizontal="left" vertical="center" wrapText="1"/>
    </xf>
    <xf numFmtId="0" fontId="2" fillId="5" borderId="0" xfId="1" applyFont="1" applyFill="1" applyAlignment="1">
      <alignment horizontal="center"/>
    </xf>
    <xf numFmtId="0" fontId="21" fillId="0" borderId="0" xfId="1" applyFont="1" applyAlignment="1">
      <alignment horizontal="left" wrapText="1"/>
    </xf>
    <xf numFmtId="0" fontId="21" fillId="3" borderId="0" xfId="1" applyFont="1" applyFill="1" applyAlignment="1">
      <alignment horizontal="center"/>
    </xf>
    <xf numFmtId="0" fontId="21" fillId="6" borderId="0" xfId="1" applyFont="1" applyFill="1" applyAlignment="1">
      <alignment horizontal="center"/>
    </xf>
    <xf numFmtId="0" fontId="2" fillId="2" borderId="0" xfId="0" applyFont="1" applyFill="1" applyAlignment="1">
      <alignment horizontal="center"/>
    </xf>
    <xf numFmtId="0" fontId="3" fillId="0" borderId="0" xfId="0" applyFont="1" applyAlignment="1">
      <alignment horizontal="center"/>
    </xf>
    <xf numFmtId="0" fontId="6" fillId="2" borderId="0" xfId="0" applyFont="1" applyFill="1" applyAlignment="1">
      <alignment horizontal="right"/>
    </xf>
    <xf numFmtId="0" fontId="13" fillId="0" borderId="0" xfId="0" applyFont="1" applyAlignment="1">
      <alignment horizontal="left"/>
    </xf>
  </cellXfs>
  <cellStyles count="3">
    <cellStyle name="Normální" xfId="0" builtinId="0"/>
    <cellStyle name="Normální 2" xfId="2"/>
    <cellStyle name="Normální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596677736237876E-2"/>
          <c:y val="2.8400319101415106E-2"/>
          <c:w val="0.93421778511107867"/>
          <c:h val="0.89719889180519097"/>
        </c:manualLayout>
      </c:layout>
      <c:scatterChart>
        <c:scatterStyle val="smoothMarker"/>
        <c:varyColors val="0"/>
        <c:ser>
          <c:idx val="0"/>
          <c:order val="0"/>
          <c:tx>
            <c:strRef>
              <c:f>'Kvadratická fce'!$B$9</c:f>
              <c:strCache>
                <c:ptCount val="1"/>
                <c:pt idx="0">
                  <c:v>y</c:v>
                </c:pt>
              </c:strCache>
            </c:strRef>
          </c:tx>
          <c:marker>
            <c:symbol val="none"/>
          </c:marker>
          <c:xVal>
            <c:numRef>
              <c:f>'Kvadratická fce'!$A$10:$A$20</c:f>
              <c:numCache>
                <c:formatCode>General</c:formatCode>
                <c:ptCount val="11"/>
                <c:pt idx="0">
                  <c:v>5</c:v>
                </c:pt>
                <c:pt idx="1">
                  <c:v>4</c:v>
                </c:pt>
                <c:pt idx="2">
                  <c:v>3</c:v>
                </c:pt>
                <c:pt idx="3">
                  <c:v>2</c:v>
                </c:pt>
                <c:pt idx="4">
                  <c:v>1</c:v>
                </c:pt>
                <c:pt idx="5">
                  <c:v>0</c:v>
                </c:pt>
                <c:pt idx="6">
                  <c:v>-1</c:v>
                </c:pt>
                <c:pt idx="7">
                  <c:v>-2</c:v>
                </c:pt>
                <c:pt idx="8">
                  <c:v>-3</c:v>
                </c:pt>
                <c:pt idx="9">
                  <c:v>-4</c:v>
                </c:pt>
              </c:numCache>
            </c:numRef>
          </c:xVal>
          <c:yVal>
            <c:numRef>
              <c:f>'Kvadratická fce'!$B$10:$B$20</c:f>
              <c:numCache>
                <c:formatCode>General</c:formatCode>
                <c:ptCount val="11"/>
                <c:pt idx="0">
                  <c:v>-64</c:v>
                </c:pt>
                <c:pt idx="1">
                  <c:v>-39</c:v>
                </c:pt>
                <c:pt idx="2">
                  <c:v>-20</c:v>
                </c:pt>
                <c:pt idx="3">
                  <c:v>-7</c:v>
                </c:pt>
                <c:pt idx="4">
                  <c:v>0</c:v>
                </c:pt>
                <c:pt idx="5">
                  <c:v>1</c:v>
                </c:pt>
                <c:pt idx="6">
                  <c:v>-4</c:v>
                </c:pt>
                <c:pt idx="7">
                  <c:v>-15</c:v>
                </c:pt>
                <c:pt idx="8">
                  <c:v>-32</c:v>
                </c:pt>
                <c:pt idx="9">
                  <c:v>-55</c:v>
                </c:pt>
              </c:numCache>
            </c:numRef>
          </c:yVal>
          <c:smooth val="1"/>
        </c:ser>
        <c:ser>
          <c:idx val="1"/>
          <c:order val="1"/>
          <c:tx>
            <c:v>V</c:v>
          </c:tx>
          <c:spPr>
            <a:ln w="25400"/>
          </c:spPr>
          <c:marker>
            <c:symbol val="plus"/>
            <c:size val="10"/>
            <c:spPr>
              <a:ln w="25400"/>
            </c:spPr>
          </c:marker>
          <c:dLbls>
            <c:txPr>
              <a:bodyPr/>
              <a:lstStyle/>
              <a:p>
                <a:pPr>
                  <a:defRPr sz="1800"/>
                </a:pPr>
                <a:endParaRPr lang="cs-CZ"/>
              </a:p>
            </c:txPr>
            <c:dLblPos val="b"/>
            <c:showLegendKey val="0"/>
            <c:showVal val="0"/>
            <c:showCatName val="0"/>
            <c:showSerName val="1"/>
            <c:showPercent val="0"/>
            <c:showBubbleSize val="0"/>
            <c:showLeaderLines val="0"/>
          </c:dLbls>
          <c:xVal>
            <c:numRef>
              <c:f>'Kvadratická fce'!$M$9</c:f>
              <c:numCache>
                <c:formatCode>General</c:formatCode>
                <c:ptCount val="1"/>
                <c:pt idx="0">
                  <c:v>0.33333333333333331</c:v>
                </c:pt>
              </c:numCache>
            </c:numRef>
          </c:xVal>
          <c:yVal>
            <c:numRef>
              <c:f>'Kvadratická fce'!$O$9</c:f>
              <c:numCache>
                <c:formatCode>General</c:formatCode>
                <c:ptCount val="1"/>
                <c:pt idx="0">
                  <c:v>1.3333333333333333</c:v>
                </c:pt>
              </c:numCache>
            </c:numRef>
          </c:yVal>
          <c:smooth val="1"/>
        </c:ser>
        <c:dLbls>
          <c:showLegendKey val="0"/>
          <c:showVal val="0"/>
          <c:showCatName val="0"/>
          <c:showSerName val="0"/>
          <c:showPercent val="0"/>
          <c:showBubbleSize val="0"/>
        </c:dLbls>
        <c:axId val="134305280"/>
        <c:axId val="134306816"/>
      </c:scatterChart>
      <c:valAx>
        <c:axId val="134305280"/>
        <c:scaling>
          <c:orientation val="minMax"/>
        </c:scaling>
        <c:delete val="0"/>
        <c:axPos val="b"/>
        <c:numFmt formatCode="General" sourceLinked="1"/>
        <c:majorTickMark val="out"/>
        <c:minorTickMark val="none"/>
        <c:tickLblPos val="nextTo"/>
        <c:crossAx val="134306816"/>
        <c:crosses val="autoZero"/>
        <c:crossBetween val="midCat"/>
      </c:valAx>
      <c:valAx>
        <c:axId val="134306816"/>
        <c:scaling>
          <c:orientation val="minMax"/>
        </c:scaling>
        <c:delete val="0"/>
        <c:axPos val="l"/>
        <c:numFmt formatCode="General" sourceLinked="1"/>
        <c:majorTickMark val="out"/>
        <c:minorTickMark val="none"/>
        <c:tickLblPos val="nextTo"/>
        <c:crossAx val="134305280"/>
        <c:crosses val="autoZero"/>
        <c:crossBetween val="midCat"/>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133352</xdr:colOff>
      <xdr:row>0</xdr:row>
      <xdr:rowOff>85725</xdr:rowOff>
    </xdr:from>
    <xdr:to>
      <xdr:col>9</xdr:col>
      <xdr:colOff>440863</xdr:colOff>
      <xdr:row>3</xdr:row>
      <xdr:rowOff>135900</xdr:rowOff>
    </xdr:to>
    <xdr:grpSp>
      <xdr:nvGrpSpPr>
        <xdr:cNvPr id="2" name="Skupina 13"/>
        <xdr:cNvGrpSpPr>
          <a:grpSpLocks noChangeAspect="1"/>
        </xdr:cNvGrpSpPr>
      </xdr:nvGrpSpPr>
      <xdr:grpSpPr bwMode="auto">
        <a:xfrm>
          <a:off x="133352" y="85725"/>
          <a:ext cx="5365286" cy="907425"/>
          <a:chOff x="0" y="0"/>
          <a:chExt cx="6119143" cy="1064821"/>
        </a:xfrm>
      </xdr:grpSpPr>
      <xdr:pic>
        <xdr:nvPicPr>
          <xdr:cNvPr id="3" name="Picture 8" descr="MSMT_slog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6546" y="912421"/>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Skupina 3"/>
          <xdr:cNvGrpSpPr>
            <a:grpSpLocks/>
          </xdr:cNvGrpSpPr>
        </xdr:nvGrpSpPr>
        <xdr:grpSpPr bwMode="auto">
          <a:xfrm>
            <a:off x="0" y="0"/>
            <a:ext cx="6119143" cy="762000"/>
            <a:chOff x="0" y="0"/>
            <a:chExt cx="6119143" cy="762000"/>
          </a:xfrm>
        </xdr:grpSpPr>
        <xdr:pic>
          <xdr:nvPicPr>
            <xdr:cNvPr id="5" name="Picture 0" descr="MSMT_logolink_bez_vl_a_sloganu.ai"/>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911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Obrázek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5718" y="14287"/>
              <a:ext cx="733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38100</xdr:colOff>
      <xdr:row>8</xdr:row>
      <xdr:rowOff>52387</xdr:rowOff>
    </xdr:from>
    <xdr:to>
      <xdr:col>22</xdr:col>
      <xdr:colOff>581025</xdr:colOff>
      <xdr:row>21</xdr:row>
      <xdr:rowOff>76200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25" workbookViewId="0">
      <selection activeCell="D16" sqref="D16:J16"/>
    </sheetView>
  </sheetViews>
  <sheetFormatPr defaultRowHeight="15" x14ac:dyDescent="0.25"/>
  <cols>
    <col min="1" max="10" width="8.42578125" style="25" customWidth="1"/>
    <col min="11" max="16384" width="9.140625" style="25"/>
  </cols>
  <sheetData>
    <row r="1" spans="1:10" ht="22.5" customHeight="1" x14ac:dyDescent="0.25">
      <c r="A1" s="24"/>
    </row>
    <row r="2" spans="1:10" ht="22.5" customHeight="1" x14ac:dyDescent="0.25">
      <c r="A2" s="24"/>
    </row>
    <row r="3" spans="1:10" ht="22.5" customHeight="1" x14ac:dyDescent="0.25">
      <c r="A3" s="24"/>
    </row>
    <row r="4" spans="1:10" ht="22.5" customHeight="1" x14ac:dyDescent="0.25"/>
    <row r="5" spans="1:10" ht="22.5" customHeight="1" x14ac:dyDescent="0.25">
      <c r="A5" s="42" t="s">
        <v>28</v>
      </c>
      <c r="B5" s="42"/>
      <c r="C5" s="42"/>
      <c r="D5" s="42"/>
      <c r="E5" s="42"/>
      <c r="F5" s="42"/>
      <c r="G5" s="42"/>
      <c r="H5" s="42"/>
      <c r="I5" s="42"/>
      <c r="J5" s="42"/>
    </row>
    <row r="6" spans="1:10" ht="22.5" customHeight="1" x14ac:dyDescent="0.25">
      <c r="A6" s="42" t="s">
        <v>29</v>
      </c>
      <c r="B6" s="42"/>
      <c r="C6" s="42"/>
      <c r="D6" s="42"/>
      <c r="E6" s="42"/>
      <c r="F6" s="42"/>
      <c r="G6" s="42"/>
      <c r="H6" s="42"/>
      <c r="I6" s="42"/>
      <c r="J6" s="42"/>
    </row>
    <row r="7" spans="1:10" ht="22.5" customHeight="1" x14ac:dyDescent="0.25">
      <c r="A7" s="26"/>
    </row>
    <row r="8" spans="1:10" ht="22.5" customHeight="1" x14ac:dyDescent="0.25">
      <c r="A8" s="43" t="s">
        <v>30</v>
      </c>
      <c r="B8" s="43"/>
      <c r="C8" s="43"/>
      <c r="D8" s="43"/>
      <c r="E8" s="43"/>
      <c r="F8" s="43"/>
      <c r="G8" s="43"/>
      <c r="H8" s="43"/>
      <c r="I8" s="43"/>
      <c r="J8" s="43"/>
    </row>
    <row r="9" spans="1:10" ht="22.5" customHeight="1" thickBot="1" x14ac:dyDescent="0.3">
      <c r="A9" s="26"/>
    </row>
    <row r="10" spans="1:10" ht="22.5" customHeight="1" thickTop="1" thickBot="1" x14ac:dyDescent="0.3">
      <c r="A10" s="44" t="s">
        <v>31</v>
      </c>
      <c r="B10" s="45"/>
      <c r="C10" s="45" t="s">
        <v>32</v>
      </c>
      <c r="D10" s="45"/>
      <c r="E10" s="46" t="s">
        <v>33</v>
      </c>
      <c r="F10" s="46"/>
      <c r="G10" s="47" t="s">
        <v>50</v>
      </c>
      <c r="H10" s="47"/>
      <c r="I10" s="47"/>
      <c r="J10" s="48"/>
    </row>
    <row r="11" spans="1:10" ht="22.5" customHeight="1" thickTop="1" thickBot="1" x14ac:dyDescent="0.3">
      <c r="A11" s="27"/>
    </row>
    <row r="12" spans="1:10" ht="22.5" customHeight="1" thickTop="1" x14ac:dyDescent="0.25">
      <c r="A12" s="37" t="s">
        <v>34</v>
      </c>
      <c r="B12" s="38"/>
      <c r="C12" s="38"/>
      <c r="D12" s="38" t="s">
        <v>35</v>
      </c>
      <c r="E12" s="38"/>
      <c r="F12" s="38"/>
      <c r="G12" s="38"/>
      <c r="H12" s="38"/>
      <c r="I12" s="38"/>
      <c r="J12" s="39"/>
    </row>
    <row r="13" spans="1:10" ht="22.5" customHeight="1" x14ac:dyDescent="0.25">
      <c r="A13" s="29" t="s">
        <v>36</v>
      </c>
      <c r="B13" s="30"/>
      <c r="C13" s="30"/>
      <c r="D13" s="30" t="s">
        <v>47</v>
      </c>
      <c r="E13" s="30"/>
      <c r="F13" s="30"/>
      <c r="G13" s="30"/>
      <c r="H13" s="30"/>
      <c r="I13" s="30"/>
      <c r="J13" s="40"/>
    </row>
    <row r="14" spans="1:10" ht="22.5" customHeight="1" x14ac:dyDescent="0.25">
      <c r="A14" s="29" t="s">
        <v>37</v>
      </c>
      <c r="B14" s="30"/>
      <c r="C14" s="30"/>
      <c r="D14" s="41">
        <v>41609</v>
      </c>
      <c r="E14" s="30"/>
      <c r="F14" s="30"/>
      <c r="G14" s="30"/>
      <c r="H14" s="30"/>
      <c r="I14" s="30"/>
      <c r="J14" s="40"/>
    </row>
    <row r="15" spans="1:10" ht="22.5" customHeight="1" x14ac:dyDescent="0.25">
      <c r="A15" s="29" t="s">
        <v>38</v>
      </c>
      <c r="B15" s="30"/>
      <c r="C15" s="30"/>
      <c r="D15" s="31" t="s">
        <v>39</v>
      </c>
      <c r="E15" s="31"/>
      <c r="F15" s="31"/>
      <c r="G15" s="31"/>
      <c r="H15" s="31"/>
      <c r="I15" s="31"/>
      <c r="J15" s="32"/>
    </row>
    <row r="16" spans="1:10" ht="45" customHeight="1" x14ac:dyDescent="0.25">
      <c r="A16" s="29" t="s">
        <v>40</v>
      </c>
      <c r="B16" s="30"/>
      <c r="C16" s="30"/>
      <c r="D16" s="31" t="s">
        <v>11</v>
      </c>
      <c r="E16" s="31"/>
      <c r="F16" s="31"/>
      <c r="G16" s="31"/>
      <c r="H16" s="31"/>
      <c r="I16" s="31"/>
      <c r="J16" s="32"/>
    </row>
    <row r="17" spans="1:10" ht="22.5" customHeight="1" x14ac:dyDescent="0.25">
      <c r="A17" s="29" t="s">
        <v>41</v>
      </c>
      <c r="B17" s="30"/>
      <c r="C17" s="30"/>
      <c r="D17" s="31" t="s">
        <v>42</v>
      </c>
      <c r="E17" s="31"/>
      <c r="F17" s="31"/>
      <c r="G17" s="31"/>
      <c r="H17" s="31"/>
      <c r="I17" s="31"/>
      <c r="J17" s="32"/>
    </row>
    <row r="18" spans="1:10" ht="179.25" customHeight="1" x14ac:dyDescent="0.25">
      <c r="A18" s="29" t="s">
        <v>43</v>
      </c>
      <c r="B18" s="30"/>
      <c r="C18" s="30"/>
      <c r="D18" s="31" t="s">
        <v>48</v>
      </c>
      <c r="E18" s="31"/>
      <c r="F18" s="31"/>
      <c r="G18" s="31"/>
      <c r="H18" s="31"/>
      <c r="I18" s="31"/>
      <c r="J18" s="32"/>
    </row>
    <row r="19" spans="1:10" ht="45" customHeight="1" x14ac:dyDescent="0.25">
      <c r="A19" s="29" t="s">
        <v>44</v>
      </c>
      <c r="B19" s="30"/>
      <c r="C19" s="30"/>
      <c r="D19" s="31" t="s">
        <v>49</v>
      </c>
      <c r="E19" s="31"/>
      <c r="F19" s="31"/>
      <c r="G19" s="31"/>
      <c r="H19" s="31"/>
      <c r="I19" s="31"/>
      <c r="J19" s="32"/>
    </row>
    <row r="20" spans="1:10" ht="45" customHeight="1" thickBot="1" x14ac:dyDescent="0.3">
      <c r="A20" s="33" t="s">
        <v>45</v>
      </c>
      <c r="B20" s="34"/>
      <c r="C20" s="34"/>
      <c r="D20" s="35" t="s">
        <v>46</v>
      </c>
      <c r="E20" s="35"/>
      <c r="F20" s="35"/>
      <c r="G20" s="35"/>
      <c r="H20" s="35"/>
      <c r="I20" s="35"/>
      <c r="J20" s="36"/>
    </row>
    <row r="21" spans="1:10" ht="19.5" thickTop="1" x14ac:dyDescent="0.25">
      <c r="A21" s="28"/>
    </row>
  </sheetData>
  <mergeCells count="25">
    <mergeCell ref="A5:J5"/>
    <mergeCell ref="A6:J6"/>
    <mergeCell ref="A8:J8"/>
    <mergeCell ref="A10:B10"/>
    <mergeCell ref="C10:D10"/>
    <mergeCell ref="E10:F10"/>
    <mergeCell ref="G10:J10"/>
    <mergeCell ref="A12:C12"/>
    <mergeCell ref="D12:J12"/>
    <mergeCell ref="A13:C13"/>
    <mergeCell ref="D13:J13"/>
    <mergeCell ref="A14:C14"/>
    <mergeCell ref="D14:J14"/>
    <mergeCell ref="A15:C15"/>
    <mergeCell ref="D15:J15"/>
    <mergeCell ref="A16:C16"/>
    <mergeCell ref="D16:J16"/>
    <mergeCell ref="A17:C17"/>
    <mergeCell ref="D17:J17"/>
    <mergeCell ref="A18:C18"/>
    <mergeCell ref="D18:J18"/>
    <mergeCell ref="A19:C19"/>
    <mergeCell ref="D19:J19"/>
    <mergeCell ref="A20:C20"/>
    <mergeCell ref="D20:J20"/>
  </mergeCells>
  <pageMargins left="0.78740157480314965" right="0.78740157480314965" top="0.78740157480314965" bottom="0.78740157480314965"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C5" sqref="C5:H5"/>
    </sheetView>
  </sheetViews>
  <sheetFormatPr defaultRowHeight="12.75" x14ac:dyDescent="0.2"/>
  <cols>
    <col min="1" max="1" width="8.85546875" style="22" customWidth="1"/>
    <col min="2" max="2" width="7.42578125" style="22" customWidth="1"/>
    <col min="3" max="6" width="12.7109375" style="22" customWidth="1"/>
    <col min="7" max="7" width="9.140625" style="22"/>
    <col min="8" max="8" width="4.7109375" style="22" customWidth="1"/>
    <col min="9" max="16384" width="9.140625" style="22"/>
  </cols>
  <sheetData>
    <row r="1" spans="1:8" ht="26.25" x14ac:dyDescent="0.4">
      <c r="A1" s="50" t="s">
        <v>23</v>
      </c>
      <c r="B1" s="50"/>
      <c r="C1" s="50"/>
      <c r="D1" s="50"/>
      <c r="E1" s="50"/>
      <c r="F1" s="50"/>
      <c r="G1" s="50"/>
      <c r="H1" s="50"/>
    </row>
    <row r="3" spans="1:8" ht="62.25" customHeight="1" x14ac:dyDescent="0.3">
      <c r="A3" s="51" t="s">
        <v>24</v>
      </c>
      <c r="B3" s="51"/>
      <c r="C3" s="51"/>
      <c r="D3" s="51"/>
      <c r="E3" s="51"/>
      <c r="F3" s="51"/>
      <c r="G3" s="51"/>
      <c r="H3" s="51"/>
    </row>
    <row r="4" spans="1:8" ht="18.75" x14ac:dyDescent="0.3">
      <c r="A4" s="23"/>
      <c r="B4" s="23"/>
      <c r="C4" s="23"/>
      <c r="D4" s="23"/>
      <c r="E4" s="23"/>
      <c r="F4" s="23"/>
    </row>
    <row r="5" spans="1:8" ht="40.5" customHeight="1" x14ac:dyDescent="0.3">
      <c r="A5" s="52"/>
      <c r="B5" s="52"/>
      <c r="C5" s="51" t="s">
        <v>25</v>
      </c>
      <c r="D5" s="51"/>
      <c r="E5" s="51"/>
      <c r="F5" s="51"/>
      <c r="G5" s="51"/>
      <c r="H5" s="51"/>
    </row>
    <row r="6" spans="1:8" ht="18.75" x14ac:dyDescent="0.3">
      <c r="A6" s="23"/>
      <c r="B6" s="23"/>
      <c r="C6" s="23"/>
      <c r="D6" s="23"/>
      <c r="E6" s="23"/>
      <c r="F6" s="23"/>
    </row>
    <row r="7" spans="1:8" ht="40.5" customHeight="1" x14ac:dyDescent="0.3">
      <c r="A7" s="53"/>
      <c r="B7" s="53"/>
      <c r="C7" s="51" t="s">
        <v>26</v>
      </c>
      <c r="D7" s="51"/>
      <c r="E7" s="51"/>
      <c r="F7" s="51"/>
      <c r="G7" s="51"/>
      <c r="H7" s="51"/>
    </row>
    <row r="8" spans="1:8" ht="17.25" customHeight="1" x14ac:dyDescent="0.2"/>
    <row r="9" spans="1:8" ht="114.75" customHeight="1" x14ac:dyDescent="0.2">
      <c r="A9" s="49" t="s">
        <v>27</v>
      </c>
      <c r="B9" s="49"/>
      <c r="C9" s="49"/>
      <c r="D9" s="49"/>
      <c r="E9" s="49"/>
      <c r="F9" s="49"/>
      <c r="G9" s="49"/>
      <c r="H9" s="49"/>
    </row>
  </sheetData>
  <mergeCells count="7">
    <mergeCell ref="A9:H9"/>
    <mergeCell ref="A1:H1"/>
    <mergeCell ref="A3:H3"/>
    <mergeCell ref="A5:B5"/>
    <mergeCell ref="C5:H5"/>
    <mergeCell ref="A7:B7"/>
    <mergeCell ref="C7:H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tabSelected="1" topLeftCell="A4" workbookViewId="0">
      <selection activeCell="B5" sqref="B5"/>
    </sheetView>
  </sheetViews>
  <sheetFormatPr defaultRowHeight="15" x14ac:dyDescent="0.25"/>
  <cols>
    <col min="1" max="2" width="8" customWidth="1"/>
    <col min="3" max="3" width="5.28515625" customWidth="1"/>
    <col min="4" max="4" width="3.28515625" customWidth="1"/>
    <col min="5" max="5" width="2.5703125" customWidth="1"/>
    <col min="6" max="6" width="5.28515625" customWidth="1"/>
    <col min="7" max="7" width="2.42578125" customWidth="1"/>
    <col min="8" max="8" width="2.5703125" customWidth="1"/>
    <col min="9" max="9" width="5.28515625" customWidth="1"/>
    <col min="10" max="10" width="3.5703125" customWidth="1"/>
    <col min="11" max="11" width="10.42578125" customWidth="1"/>
    <col min="12" max="12" width="2.5703125" customWidth="1"/>
    <col min="13" max="13" width="9.5703125" customWidth="1"/>
    <col min="14" max="14" width="2" customWidth="1"/>
    <col min="15" max="15" width="9.42578125" customWidth="1"/>
    <col min="16" max="16" width="2.42578125" customWidth="1"/>
    <col min="17" max="17" width="3.5703125" customWidth="1"/>
  </cols>
  <sheetData>
    <row r="1" spans="1:20" ht="26.25" x14ac:dyDescent="0.4">
      <c r="A1" s="54" t="s">
        <v>11</v>
      </c>
      <c r="B1" s="54"/>
      <c r="C1" s="54"/>
      <c r="D1" s="54"/>
      <c r="E1" s="54"/>
      <c r="F1" s="54"/>
      <c r="G1" s="54"/>
      <c r="H1" s="54"/>
      <c r="I1" s="54"/>
      <c r="J1" s="54"/>
      <c r="K1" s="54"/>
      <c r="L1" s="54"/>
      <c r="M1" s="54"/>
      <c r="N1" s="54"/>
      <c r="O1" s="54"/>
      <c r="P1" s="1"/>
    </row>
    <row r="2" spans="1:20" ht="29.25" x14ac:dyDescent="0.4">
      <c r="A2" s="55" t="s">
        <v>12</v>
      </c>
      <c r="B2" s="55"/>
      <c r="C2" s="55"/>
      <c r="D2" s="55"/>
      <c r="E2" s="55"/>
      <c r="F2" s="55"/>
      <c r="G2" s="55"/>
      <c r="H2" s="55"/>
      <c r="I2" s="55"/>
      <c r="J2" s="55"/>
      <c r="K2" s="55"/>
      <c r="L2" s="55"/>
      <c r="M2" s="55"/>
      <c r="N2" s="55"/>
      <c r="O2" s="55"/>
      <c r="P2" s="1"/>
    </row>
    <row r="3" spans="1:20" s="5" customFormat="1" ht="19.5" thickBot="1" x14ac:dyDescent="0.35">
      <c r="A3" s="2" t="s">
        <v>0</v>
      </c>
      <c r="B3" s="3"/>
      <c r="C3" s="4"/>
      <c r="E3" s="4"/>
      <c r="F3" s="4"/>
      <c r="G3" s="4"/>
      <c r="H3" s="4"/>
      <c r="I3" s="4"/>
      <c r="L3" s="4"/>
      <c r="M3" s="4"/>
      <c r="N3" s="4"/>
      <c r="O3" s="4"/>
    </row>
    <row r="4" spans="1:20" ht="26.25" x14ac:dyDescent="0.4">
      <c r="A4" s="6" t="s">
        <v>1</v>
      </c>
      <c r="B4" s="7">
        <v>-3</v>
      </c>
      <c r="C4" s="1"/>
      <c r="D4" s="1"/>
      <c r="E4" s="1"/>
      <c r="F4" s="1"/>
      <c r="G4" s="1"/>
      <c r="H4" s="1"/>
      <c r="I4" s="1"/>
      <c r="J4" s="1"/>
      <c r="L4" s="1"/>
      <c r="M4" s="1"/>
      <c r="N4" s="1"/>
      <c r="O4" s="1"/>
      <c r="P4" s="1"/>
    </row>
    <row r="5" spans="1:20" ht="27" thickBot="1" x14ac:dyDescent="0.45">
      <c r="A5" s="8" t="s">
        <v>2</v>
      </c>
      <c r="B5" s="9">
        <v>2</v>
      </c>
      <c r="C5" s="1"/>
      <c r="D5" s="1"/>
      <c r="E5" s="1"/>
      <c r="F5" s="1"/>
      <c r="G5" s="1"/>
      <c r="H5" s="1"/>
      <c r="I5" s="1"/>
      <c r="J5" s="1"/>
      <c r="L5" s="1"/>
      <c r="M5" s="1"/>
      <c r="N5" s="1"/>
      <c r="O5" s="1"/>
      <c r="P5" s="1"/>
    </row>
    <row r="6" spans="1:20" ht="27" thickBot="1" x14ac:dyDescent="0.45">
      <c r="A6" s="8" t="s">
        <v>13</v>
      </c>
      <c r="B6" s="9">
        <v>1</v>
      </c>
      <c r="C6" s="1"/>
      <c r="D6" s="1"/>
      <c r="E6" s="1"/>
      <c r="F6" s="1"/>
      <c r="G6" s="1"/>
      <c r="H6" s="1"/>
      <c r="I6" s="1"/>
      <c r="J6" s="1"/>
      <c r="K6" s="1"/>
      <c r="L6" s="1"/>
      <c r="M6" s="1"/>
      <c r="N6" s="1"/>
      <c r="O6" s="1"/>
      <c r="P6" s="1"/>
    </row>
    <row r="8" spans="1:20" ht="21" x14ac:dyDescent="0.3">
      <c r="A8" s="56" t="s">
        <v>21</v>
      </c>
      <c r="B8" s="56"/>
      <c r="C8" s="19">
        <f>IF(B4=1,"",IF(B4=-1,"-",B4))</f>
        <v>-3</v>
      </c>
      <c r="D8" s="10" t="s">
        <v>14</v>
      </c>
      <c r="E8" s="11" t="str">
        <f>IF(B5&gt;0,"+",IF(B5&lt;0,"-",""))</f>
        <v>+</v>
      </c>
      <c r="F8" s="19">
        <f>IF(B5=1,"",IF(B5=-1,"",IF(B5=0,"",ABS(B5))))</f>
        <v>2</v>
      </c>
      <c r="G8" s="2" t="str">
        <f>IF(B5=0,"","x")</f>
        <v>x</v>
      </c>
      <c r="H8" s="2" t="str">
        <f>IF(B6&gt;0,"+",IF(B6&lt;0,"-",""))</f>
        <v>+</v>
      </c>
      <c r="I8" s="11">
        <f>IF(B6=0,"",ABS(B6))</f>
        <v>1</v>
      </c>
      <c r="J8" s="12"/>
      <c r="K8" s="2" t="s">
        <v>4</v>
      </c>
      <c r="L8" s="13"/>
      <c r="M8" s="13"/>
      <c r="N8" s="13"/>
      <c r="O8" s="13"/>
      <c r="P8" s="13"/>
      <c r="R8" s="2" t="s">
        <v>22</v>
      </c>
      <c r="S8" s="13"/>
      <c r="T8" s="13"/>
    </row>
    <row r="9" spans="1:20" ht="18.75" x14ac:dyDescent="0.3">
      <c r="A9" s="15" t="s">
        <v>3</v>
      </c>
      <c r="B9" s="15" t="s">
        <v>7</v>
      </c>
      <c r="K9" s="16" t="s">
        <v>18</v>
      </c>
      <c r="L9" s="20" t="s">
        <v>19</v>
      </c>
      <c r="M9" s="20">
        <f>-B5/(2*B4)</f>
        <v>0.33333333333333331</v>
      </c>
      <c r="N9" s="20" t="s">
        <v>15</v>
      </c>
      <c r="O9" s="20">
        <f>B6-(B5*B5)/(4*B4)</f>
        <v>1.3333333333333333</v>
      </c>
      <c r="P9" s="20" t="s">
        <v>20</v>
      </c>
    </row>
    <row r="10" spans="1:20" ht="18.75" x14ac:dyDescent="0.3">
      <c r="A10" s="21">
        <f t="shared" ref="A10:A13" si="0">A11+1</f>
        <v>5</v>
      </c>
      <c r="B10" s="15">
        <f>$B$4*A10*A10+$B$5*A10+$B$6</f>
        <v>-64</v>
      </c>
      <c r="K10" s="17"/>
      <c r="L10" s="20"/>
      <c r="M10" s="20"/>
      <c r="N10" s="20"/>
      <c r="O10" s="20"/>
      <c r="P10" s="20"/>
    </row>
    <row r="11" spans="1:20" ht="18.75" x14ac:dyDescent="0.3">
      <c r="A11" s="21">
        <f t="shared" si="0"/>
        <v>4</v>
      </c>
      <c r="B11" s="15">
        <f t="shared" ref="B11:B19" si="1">$B$4*A11*A11+$B$5*A11+$B$6</f>
        <v>-39</v>
      </c>
      <c r="K11" s="17" t="s">
        <v>5</v>
      </c>
      <c r="L11" s="20" t="s">
        <v>6</v>
      </c>
      <c r="M11" s="20"/>
      <c r="N11" s="20"/>
      <c r="O11" s="20"/>
      <c r="P11" s="20"/>
    </row>
    <row r="12" spans="1:20" ht="18.75" x14ac:dyDescent="0.3">
      <c r="A12" s="21">
        <f t="shared" si="0"/>
        <v>3</v>
      </c>
      <c r="B12" s="15">
        <f t="shared" si="1"/>
        <v>-20</v>
      </c>
      <c r="K12" s="17" t="s">
        <v>8</v>
      </c>
      <c r="L12" s="20" t="str">
        <f>IF(B4&gt;0,"&lt;","(")</f>
        <v>(</v>
      </c>
      <c r="M12" s="20" t="str">
        <f>IF(B4&gt;0,O9,"-nekon.")</f>
        <v>-nekon.</v>
      </c>
      <c r="N12" s="20" t="s">
        <v>15</v>
      </c>
      <c r="O12" s="20">
        <f>IF(B4&gt;0,"+nekon.",O9)</f>
        <v>1.3333333333333333</v>
      </c>
      <c r="P12" s="20" t="str">
        <f>IF(B4&gt;0,")","&gt;")</f>
        <v>&gt;</v>
      </c>
    </row>
    <row r="13" spans="1:20" ht="18.75" x14ac:dyDescent="0.3">
      <c r="A13" s="21">
        <f t="shared" si="0"/>
        <v>2</v>
      </c>
      <c r="B13" s="15">
        <f t="shared" si="1"/>
        <v>-7</v>
      </c>
      <c r="K13" s="16" t="str">
        <f>IF(B4&gt;0,"klesající",IF(B4&lt;0,"rostoucí","konstantní"))</f>
        <v>rostoucí</v>
      </c>
      <c r="L13" s="20" t="str">
        <f>IF(B4&gt;0,"(","&lt;")</f>
        <v>&lt;</v>
      </c>
      <c r="M13" s="20">
        <f>IF(B4&gt;0,"-nekon.",M9)</f>
        <v>0.33333333333333331</v>
      </c>
      <c r="N13" s="20" t="s">
        <v>15</v>
      </c>
      <c r="O13" s="20" t="str">
        <f>IF(B4&gt;0,M9,"+nekon.")</f>
        <v>+nekon.</v>
      </c>
      <c r="P13" s="20" t="str">
        <f>IF(B4&gt;0,"&gt;",")")</f>
        <v>)</v>
      </c>
    </row>
    <row r="14" spans="1:20" ht="18.75" x14ac:dyDescent="0.3">
      <c r="A14" s="21">
        <f>A15+1</f>
        <v>1</v>
      </c>
      <c r="B14" s="15">
        <f t="shared" si="1"/>
        <v>0</v>
      </c>
      <c r="K14" s="16" t="str">
        <f>IF(B4&gt;0,"rostoucí",IF(B4&lt;0,"klesající","konstantní"))</f>
        <v>klesající</v>
      </c>
      <c r="L14" s="20" t="str">
        <f>IF(B4&gt;0,"&lt;","(")</f>
        <v>(</v>
      </c>
      <c r="M14" s="20" t="str">
        <f>IF(B4&gt;0,M9,"-nekon.")</f>
        <v>-nekon.</v>
      </c>
      <c r="N14" s="20" t="s">
        <v>15</v>
      </c>
      <c r="O14" s="20">
        <f>IF(B4&gt;0,"+nekon.",M9)</f>
        <v>0.33333333333333331</v>
      </c>
      <c r="P14" s="20" t="str">
        <f>IF(B4&gt;0,")","&gt;")</f>
        <v>&gt;</v>
      </c>
    </row>
    <row r="15" spans="1:20" ht="18.75" x14ac:dyDescent="0.3">
      <c r="A15" s="21">
        <f>INT(M9)</f>
        <v>0</v>
      </c>
      <c r="B15" s="15">
        <f t="shared" si="1"/>
        <v>1</v>
      </c>
      <c r="K15" s="16" t="str">
        <f>IF(M9=0,"sudá","není sudá ani lichá")</f>
        <v>není sudá ani lichá</v>
      </c>
      <c r="L15" s="20"/>
      <c r="M15" s="20"/>
      <c r="N15" s="20"/>
      <c r="O15" s="20"/>
      <c r="P15" s="20"/>
    </row>
    <row r="16" spans="1:20" ht="18.75" x14ac:dyDescent="0.3">
      <c r="A16" s="21">
        <f>A15-1</f>
        <v>-1</v>
      </c>
      <c r="B16" s="15">
        <f t="shared" si="1"/>
        <v>-4</v>
      </c>
      <c r="K16" s="16" t="s">
        <v>16</v>
      </c>
      <c r="L16" s="14"/>
      <c r="M16" s="14"/>
      <c r="N16" s="14"/>
      <c r="O16" s="14"/>
      <c r="P16" s="14"/>
    </row>
    <row r="17" spans="1:16" ht="18.75" x14ac:dyDescent="0.3">
      <c r="A17" s="21">
        <f t="shared" ref="A17:A19" si="2">A16-1</f>
        <v>-2</v>
      </c>
      <c r="B17" s="15">
        <f t="shared" si="1"/>
        <v>-15</v>
      </c>
      <c r="K17" s="16" t="s">
        <v>17</v>
      </c>
      <c r="L17" s="14"/>
      <c r="M17" s="14"/>
      <c r="N17" s="14"/>
      <c r="O17" s="14"/>
      <c r="P17" s="14"/>
    </row>
    <row r="18" spans="1:16" ht="18.75" x14ac:dyDescent="0.3">
      <c r="A18" s="21">
        <f t="shared" si="2"/>
        <v>-3</v>
      </c>
      <c r="B18" s="15">
        <f t="shared" si="1"/>
        <v>-32</v>
      </c>
      <c r="K18" s="16" t="str">
        <f>IF(B4&gt;0,"omezená zdola č.","omezená shora č.")</f>
        <v>omezená shora č.</v>
      </c>
      <c r="N18" s="57">
        <f>O9</f>
        <v>1.3333333333333333</v>
      </c>
      <c r="O18" s="57"/>
      <c r="P18" s="20"/>
    </row>
    <row r="19" spans="1:16" ht="20.25" x14ac:dyDescent="0.35">
      <c r="A19" s="21">
        <f t="shared" si="2"/>
        <v>-4</v>
      </c>
      <c r="B19" s="15">
        <f t="shared" si="1"/>
        <v>-55</v>
      </c>
      <c r="K19" s="17" t="s">
        <v>10</v>
      </c>
      <c r="L19" s="18" t="str">
        <f>IF(B4=0,"","[")</f>
        <v>[</v>
      </c>
      <c r="M19" s="18">
        <v>0</v>
      </c>
      <c r="N19" s="18" t="str">
        <f>IF(B4=0,"",";")</f>
        <v>;</v>
      </c>
      <c r="O19" s="18">
        <f>B6</f>
        <v>1</v>
      </c>
      <c r="P19" s="18" t="str">
        <f>IF(B4=0,"","]")</f>
        <v>]</v>
      </c>
    </row>
    <row r="20" spans="1:16" ht="18.75" customHeight="1" x14ac:dyDescent="0.35">
      <c r="K20" s="17" t="s">
        <v>9</v>
      </c>
      <c r="L20" s="18" t="str">
        <f>IF((B5*B5-4*B4*B6)&lt;0,"","[")</f>
        <v>[</v>
      </c>
      <c r="M20" s="18">
        <f>IF((B5*B5-4*B4*B6)&lt;0,"není",(-B5+SQRT(B5*B5-4*B4*B6))/(2*B4))</f>
        <v>-0.33333333333333331</v>
      </c>
      <c r="N20" s="18" t="str">
        <f>IF((B5*B5-4*B4*B6)&lt;0,"",";")</f>
        <v>;</v>
      </c>
      <c r="O20" s="18" t="str">
        <f>IF((B5*B5-4*B4*B6)&lt;0,"","0")</f>
        <v>0</v>
      </c>
      <c r="P20" s="18" t="str">
        <f>IF((B5*B5-4*B4*B6)&lt;0,"","]")</f>
        <v>]</v>
      </c>
    </row>
    <row r="21" spans="1:16" ht="18.75" customHeight="1" x14ac:dyDescent="0.3">
      <c r="L21" s="18" t="str">
        <f>IF((B5*B5-4*B4*B6)&lt;=0,"","[")</f>
        <v>[</v>
      </c>
      <c r="M21" s="18">
        <f>IF((B5*B5-4*B4*B6)&lt;=0,"",(-B5-SQRT(B5*B5-4*B4*B6))/(2*B4))</f>
        <v>1</v>
      </c>
      <c r="N21" s="18" t="str">
        <f>IF((B5*B5-4*B4*B6)&lt;=0,"",";")</f>
        <v>;</v>
      </c>
      <c r="O21" s="18" t="str">
        <f>IF((B5*B5-4*B4*B6)&lt;=0,"","0")</f>
        <v>0</v>
      </c>
      <c r="P21" s="18" t="str">
        <f>IF((B5*B5-4*B4*B6)&lt;=0,"","]")</f>
        <v>]</v>
      </c>
    </row>
  </sheetData>
  <mergeCells count="4">
    <mergeCell ref="A1:O1"/>
    <mergeCell ref="A2:O2"/>
    <mergeCell ref="A8:B8"/>
    <mergeCell ref="N18:O18"/>
  </mergeCells>
  <printOptions horizontalCentered="1"/>
  <pageMargins left="0.23622047244094491" right="0.23622047244094491" top="0.59055118110236227" bottom="0.59055118110236227" header="0.31496062992125984"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Anotační list</vt:lpstr>
      <vt:lpstr>Návod</vt:lpstr>
      <vt:lpstr>Kvadratická fce</vt:lpstr>
    </vt:vector>
  </TitlesOfParts>
  <Company>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Smoking</dc:creator>
  <cp:lastModifiedBy>administrator</cp:lastModifiedBy>
  <cp:lastPrinted>2014-03-28T07:38:53Z</cp:lastPrinted>
  <dcterms:created xsi:type="dcterms:W3CDTF">2014-03-23T21:49:05Z</dcterms:created>
  <dcterms:modified xsi:type="dcterms:W3CDTF">2015-02-24T07:57:43Z</dcterms:modified>
</cp:coreProperties>
</file>